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40" activeTab="0"/>
  </bookViews>
  <sheets>
    <sheet name="Лист1" sheetId="1" r:id="rId1"/>
  </sheets>
  <definedNames>
    <definedName name="_xlnm.Print_Area" localSheetId="0">'Лист1'!$A$1:$G$77</definedName>
  </definedNames>
  <calcPr fullCalcOnLoad="1"/>
</workbook>
</file>

<file path=xl/sharedStrings.xml><?xml version="1.0" encoding="utf-8"?>
<sst xmlns="http://schemas.openxmlformats.org/spreadsheetml/2006/main" count="132" uniqueCount="132">
  <si>
    <t>Код классификации</t>
  </si>
  <si>
    <t>Наименование показателей</t>
  </si>
  <si>
    <t>План 2015г.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</si>
  <si>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</si>
  <si>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</si>
  <si>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</si>
  <si>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</si>
  <si>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</si>
  <si>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</si>
  <si>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</si>
  <si>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</si>
  <si>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</si>
  <si>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</si>
  <si>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</si>
  <si>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</si>
  <si>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</si>
  <si>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</si>
  <si>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</si>
  <si>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</si>
  <si>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</si>
  <si>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</si>
  <si>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</si>
  <si>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</si>
  <si>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</si>
  <si>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</si>
  <si>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</si>
  <si>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</si>
  <si>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</si>
  <si>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</si>
  <si>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</si>
  <si>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</si>
  <si>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</si>
  <si>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000 1 06 06030 03 0000 110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</si>
  <si>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</si>
  <si>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</si>
  <si>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</si>
  <si>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</si>
  <si>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</si>
  <si>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</si>
  <si>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</si>
  <si>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</si>
  <si>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</si>
  <si>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</si>
  <si>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</si>
  <si>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</si>
  <si>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</si>
  <si>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</si>
  <si>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</si>
  <si>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</si>
  <si>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</si>
  <si>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</si>
  <si>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</si>
  <si>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</si>
  <si>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</si>
  <si>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</si>
  <si>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</si>
  <si>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000 1 11 09045 10 0000 120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</si>
  <si>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</si>
  <si>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</si>
  <si>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</si>
  <si>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</si>
  <si>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</si>
  <si>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</si>
  <si>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</si>
  <si>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</si>
  <si>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</si>
  <si>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000 1 14 002053 10 0000 430</t>
  </si>
  <si>
    <t>Доходы от  реализации  иного  имущества, находящегося в  собственности  поселений  (за исключением имущества  муниципальных бюджетных  и  автономных  учреждений,  а также имущества муниципальных  унитарных предприятий, в том  числе  казенных),  в части ре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</si>
  <si>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</si>
  <si>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</si>
  <si>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</si>
  <si>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</si>
  <si>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</si>
  <si>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</si>
  <si>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000 1 14 06025 10 0000 430</t>
  </si>
  <si>
    <t>Доходы от  продажи  земельных  участков,находящихся  в  собственности  поселений (за   исключением   земельных   участков муниципальных  бюджетных  и   автономных учреждений)</t>
  </si>
  <si>
    <t>000 116 33050 10 0000 140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</si>
  <si>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</si>
  <si>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000 1 17 05 000 00 0000 180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</si>
  <si>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</si>
  <si>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</si>
  <si>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</si>
  <si>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000 1 17 01050 10 0000 180</t>
  </si>
  <si>
    <t>Невыясненные поступления, зачисляемые в бюджет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</si>
  <si>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</si>
  <si>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</si>
  <si>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</si>
  <si>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</si>
  <si>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</si>
  <si>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</si>
  <si>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</si>
  <si>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</si>
  <si>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</si>
  <si>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</si>
  <si>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</si>
  <si>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</si>
  <si>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</si>
  <si>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</si>
  <si>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</si>
  <si>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</si>
  <si>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</si>
  <si>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</si>
  <si>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</si>
  <si>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</si>
  <si>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вопросу дорожной  деятельности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</si>
  <si>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вопросу обеспечение проживающих в поселениях и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</si>
  <si>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вопросу организации в границах поселения элект</t>
  </si>
  <si>
    <t>000 2 02 04999 10 0000 151</t>
  </si>
  <si>
    <t>Прочие межбюджетные трансферты, передаваемые бюджетам поселений</t>
  </si>
  <si>
    <t>иные межбюджетные трансферты на оплату труда работникам муниципальных учреждений культурно-досугового типа</t>
  </si>
  <si>
    <t>народный бюджет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</si>
  <si>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</si>
  <si>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</si>
  <si>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000 2 07 05020 10 0000 180</t>
  </si>
  <si>
    <t>Прочие безвозмездные поступления от негосударственных организаций в бюджеты поселений</t>
  </si>
  <si>
    <t>ВСЕГО ДОХОДОВ</t>
  </si>
  <si>
    <t>обороты</t>
  </si>
  <si>
    <t xml:space="preserve">налоговые </t>
  </si>
  <si>
    <t>неналоговые</t>
  </si>
  <si>
    <t>Сумма налоговых, неналоговых доходов (за вычетом доходов от продаж), дотаций из бюджетов других уровней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</si>
  <si>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</si>
  <si>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Приложение №1</t>
  </si>
  <si>
    <t>к постановлению администрации МО Лазаревское</t>
  </si>
  <si>
    <t>"Об утверждении отчета об исполнении бюджета муниципального</t>
  </si>
  <si>
    <t>образования Лазаревское за 1 квартал 2015 года"</t>
  </si>
  <si>
    <t>Отчет об исполнении бюджета МО Лазаревское за 1 квартал 2015 года по группам, подгруппам, статьям и подстатьям классификации доходов бюджетов РФ</t>
  </si>
  <si>
    <t>Утверждено бюджетной росписью</t>
  </si>
  <si>
    <t>Исполнено за 1 квартал 2015г.</t>
  </si>
  <si>
    <t>% Исполнения к утвержденному годовому плану</t>
  </si>
  <si>
    <t>% Исполнения к утвержденной бюджетной росписи</t>
  </si>
  <si>
    <t>от 28.04.2015г.  №04-156</t>
  </si>
  <si>
    <t>резервный фонд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</si>
</sst>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sz val="9"/>
      <color indexed="8"/>
      <name val="Times New Roman Cyr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Arial Cyr"/>
      <family val="0"/>
    </font>
    <font>
      <b/>
      <sz val="9"/>
      <name val="Times New Roman Cyr"/>
      <family val="1"/>
    </font>
    <font>
      <i/>
      <sz val="9"/>
      <name val="Times New Roman Cyr"/>
      <family val="0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173" fontId="30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wrapText="1"/>
    </xf>
    <xf numFmtId="173" fontId="21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0" fontId="38" fillId="0" borderId="10" xfId="0" applyNumberFormat="1" applyFont="1" applyFill="1" applyBorder="1" applyAlignment="1">
      <alignment horizontal="center"/>
    </xf>
    <xf numFmtId="0" fontId="38" fillId="0" borderId="10" xfId="0" applyNumberFormat="1" applyFont="1" applyFill="1" applyBorder="1" applyAlignment="1">
      <alignment horizontal="justify" wrapText="1"/>
    </xf>
    <xf numFmtId="0" fontId="21" fillId="0" borderId="10" xfId="0" applyFont="1" applyFill="1" applyBorder="1" applyAlignment="1">
      <alignment/>
    </xf>
    <xf numFmtId="0" fontId="28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justify" wrapText="1"/>
    </xf>
    <xf numFmtId="0" fontId="39" fillId="0" borderId="10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 horizontal="justify" wrapText="1"/>
    </xf>
    <xf numFmtId="0" fontId="28" fillId="0" borderId="11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 wrapText="1"/>
    </xf>
    <xf numFmtId="1" fontId="40" fillId="0" borderId="10" xfId="0" applyNumberFormat="1" applyFont="1" applyFill="1" applyBorder="1" applyAlignment="1">
      <alignment horizontal="left" vertical="center" wrapText="1"/>
    </xf>
    <xf numFmtId="0" fontId="38" fillId="0" borderId="10" xfId="0" applyNumberFormat="1" applyFont="1" applyFill="1" applyBorder="1" applyAlignment="1">
      <alignment horizontal="center"/>
    </xf>
    <xf numFmtId="0" fontId="38" fillId="0" borderId="10" xfId="0" applyNumberFormat="1" applyFont="1" applyFill="1" applyBorder="1" applyAlignment="1">
      <alignment horizontal="justify" wrapText="1"/>
    </xf>
    <xf numFmtId="0" fontId="38" fillId="0" borderId="10" xfId="58" applyNumberFormat="1" applyFont="1" applyFill="1" applyBorder="1" applyAlignment="1">
      <alignment horizontal="justify" wrapText="1"/>
    </xf>
    <xf numFmtId="0" fontId="28" fillId="0" borderId="12" xfId="0" applyNumberFormat="1" applyFont="1" applyFill="1" applyBorder="1" applyAlignment="1">
      <alignment horizontal="center"/>
    </xf>
    <xf numFmtId="0" fontId="38" fillId="0" borderId="12" xfId="0" applyNumberFormat="1" applyFont="1" applyFill="1" applyBorder="1" applyAlignment="1">
      <alignment horizontal="justify" wrapText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173" fontId="21" fillId="0" borderId="10" xfId="0" applyNumberFormat="1" applyFont="1" applyFill="1" applyBorder="1" applyAlignment="1">
      <alignment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173" fontId="21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justify" wrapText="1"/>
    </xf>
    <xf numFmtId="0" fontId="0" fillId="0" borderId="0" xfId="0" applyFill="1" applyAlignment="1">
      <alignment horizontal="righ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workbookViewId="0" topLeftCell="A4">
      <selection activeCell="E67" sqref="E67"/>
    </sheetView>
  </sheetViews>
  <sheetFormatPr defaultColWidth="9.00390625" defaultRowHeight="12.75"/>
  <cols>
    <col min="1" max="1" width="21.375" style="1" customWidth="1"/>
    <col min="2" max="2" width="47.875" style="1" customWidth="1"/>
    <col min="3" max="5" width="9.125" style="1" customWidth="1"/>
    <col min="6" max="6" width="15.875" style="1" customWidth="1"/>
    <col min="7" max="7" width="17.125" style="1" customWidth="1"/>
    <col min="8" max="16384" width="9.125" style="1" customWidth="1"/>
  </cols>
  <sheetData>
    <row r="1" spans="2:7" ht="15" customHeight="1">
      <c r="B1" s="55" t="s">
        <v>121</v>
      </c>
      <c r="C1" s="55"/>
      <c r="D1" s="55"/>
      <c r="E1" s="55"/>
      <c r="F1" s="55"/>
      <c r="G1" s="55"/>
    </row>
    <row r="2" spans="2:7" ht="15" customHeight="1">
      <c r="B2" s="55" t="s">
        <v>122</v>
      </c>
      <c r="C2" s="55"/>
      <c r="D2" s="55"/>
      <c r="E2" s="55"/>
      <c r="F2" s="55"/>
      <c r="G2" s="55"/>
    </row>
    <row r="3" spans="2:7" ht="15" customHeight="1">
      <c r="B3" s="57" t="s">
        <v>123</v>
      </c>
      <c r="C3" s="57"/>
      <c r="D3" s="57"/>
      <c r="E3" s="57"/>
      <c r="F3" s="57"/>
      <c r="G3" s="57"/>
    </row>
    <row r="4" spans="1:8" ht="15" customHeight="1">
      <c r="A4" s="8"/>
      <c r="B4" s="55" t="s">
        <v>124</v>
      </c>
      <c r="C4" s="55"/>
      <c r="D4" s="55"/>
      <c r="E4" s="55"/>
      <c r="F4" s="55"/>
      <c r="G4" s="55"/>
      <c r="H4" s="8"/>
    </row>
    <row r="5" spans="2:7" ht="15" customHeight="1">
      <c r="B5" s="55" t="s">
        <v>130</v>
      </c>
      <c r="C5" s="55"/>
      <c r="D5" s="55"/>
      <c r="E5" s="55"/>
      <c r="F5" s="55"/>
      <c r="G5" s="55"/>
    </row>
    <row r="6" spans="2:5" ht="15" customHeight="1">
      <c r="B6" s="2"/>
      <c r="C6" s="3"/>
      <c r="D6" s="3"/>
      <c r="E6" s="3"/>
    </row>
    <row r="7" spans="1:4" ht="53.25" customHeight="1">
      <c r="A7" s="56" t="s">
        <v>125</v>
      </c>
      <c r="B7" s="56"/>
      <c r="C7" s="56"/>
      <c r="D7" s="56"/>
    </row>
    <row r="8" spans="1:2" ht="25.5" customHeight="1">
      <c r="A8" s="4"/>
      <c r="B8" s="4"/>
    </row>
    <row r="9" spans="1:2" ht="12.75" hidden="1">
      <c r="A9" s="5"/>
      <c r="B9" s="5"/>
    </row>
    <row r="10" spans="1:7" s="8" customFormat="1" ht="61.5" customHeight="1">
      <c r="A10" s="6" t="s">
        <v>0</v>
      </c>
      <c r="B10" s="6" t="s">
        <v>1</v>
      </c>
      <c r="C10" s="7" t="s">
        <v>2</v>
      </c>
      <c r="D10" s="7" t="s">
        <v>126</v>
      </c>
      <c r="E10" s="7" t="s">
        <v>127</v>
      </c>
      <c r="F10" s="7" t="s">
        <v>128</v>
      </c>
      <c r="G10" s="7" t="s">
        <v>129</v>
      </c>
    </row>
    <row r="11" spans="1:7" ht="24.75" customHeight="1">
      <c r="A11" s="13" t="s">
        <v>3</v>
      </c>
      <c r="B11" s="42" t="s">
        <v>4</v>
      </c>
      <c r="C11" s="43">
        <f>C12+C18+C20+C28+C31+C35+C39+C42+C49+C48</f>
        <v>7985.4</v>
      </c>
      <c r="D11" s="43">
        <f>D12+D18+D20+D28+D31+D35+D39+D42+D49+D48</f>
        <v>7985.4</v>
      </c>
      <c r="E11" s="44">
        <f>E12+E18+E20+E28+E31+E35+E39+E42+E49+E48</f>
        <v>2903.7</v>
      </c>
      <c r="F11" s="40">
        <f>E11/C11*100</f>
        <v>36.36261176647381</v>
      </c>
      <c r="G11" s="40">
        <f>E11/D11*100</f>
        <v>36.36261176647381</v>
      </c>
    </row>
    <row r="12" spans="1:7" ht="12.75">
      <c r="A12" s="13" t="s">
        <v>5</v>
      </c>
      <c r="B12" s="14" t="s">
        <v>6</v>
      </c>
      <c r="C12" s="25">
        <f>C13</f>
        <v>913.4</v>
      </c>
      <c r="D12" s="25">
        <f>D13</f>
        <v>913.4</v>
      </c>
      <c r="E12" s="21">
        <f>E13</f>
        <v>208.6</v>
      </c>
      <c r="F12" s="40">
        <f>E12/C12*100</f>
        <v>22.837749069410993</v>
      </c>
      <c r="G12" s="40">
        <f>E12/D12*100</f>
        <v>22.837749069410993</v>
      </c>
    </row>
    <row r="13" spans="1:7" ht="19.5" customHeight="1">
      <c r="A13" s="9" t="s">
        <v>7</v>
      </c>
      <c r="B13" s="10" t="s">
        <v>8</v>
      </c>
      <c r="C13" s="11">
        <f>C14+C15+C16+C17</f>
        <v>913.4</v>
      </c>
      <c r="D13" s="11">
        <f>D14+D15+D16+D17</f>
        <v>913.4</v>
      </c>
      <c r="E13" s="12">
        <f>E14+E15+E16+E17</f>
        <v>208.6</v>
      </c>
      <c r="F13" s="40">
        <f>E13/C13*100</f>
        <v>22.837749069410993</v>
      </c>
      <c r="G13" s="40">
        <f>E13/D13*100</f>
        <v>22.837749069410993</v>
      </c>
    </row>
    <row r="14" spans="1:7" ht="61.5">
      <c r="A14" s="9" t="s">
        <v>9</v>
      </c>
      <c r="B14" s="10" t="s">
        <v>120</v>
      </c>
      <c r="C14" s="11">
        <v>885.3</v>
      </c>
      <c r="D14" s="11">
        <v>885.3</v>
      </c>
      <c r="E14" s="11">
        <v>207.9</v>
      </c>
      <c r="F14" s="40">
        <f>E14/C14*100</f>
        <v>23.483564893256524</v>
      </c>
      <c r="G14" s="40">
        <f>E14/D14*100</f>
        <v>23.483564893256524</v>
      </c>
    </row>
    <row r="15" spans="1:7" ht="60">
      <c r="A15" s="9" t="s">
        <v>10</v>
      </c>
      <c r="B15" s="10" t="s">
        <v>11</v>
      </c>
      <c r="C15" s="11">
        <v>1.7</v>
      </c>
      <c r="D15" s="11">
        <v>1.7</v>
      </c>
      <c r="E15" s="11">
        <v>0</v>
      </c>
      <c r="F15" s="40">
        <f aca="true" t="shared" si="0" ref="F15:F77">E15/C15*100</f>
        <v>0</v>
      </c>
      <c r="G15" s="40">
        <f aca="true" t="shared" si="1" ref="G15:G77">E15/D15*100</f>
        <v>0</v>
      </c>
    </row>
    <row r="16" spans="1:7" ht="36">
      <c r="A16" s="9" t="s">
        <v>12</v>
      </c>
      <c r="B16" s="10" t="s">
        <v>13</v>
      </c>
      <c r="C16" s="11">
        <v>26.4</v>
      </c>
      <c r="D16" s="11">
        <v>26.4</v>
      </c>
      <c r="E16" s="11">
        <v>0.7</v>
      </c>
      <c r="F16" s="40">
        <f t="shared" si="0"/>
        <v>2.6515151515151514</v>
      </c>
      <c r="G16" s="40">
        <f t="shared" si="1"/>
        <v>2.6515151515151514</v>
      </c>
    </row>
    <row r="17" spans="1:7" ht="60">
      <c r="A17" s="9" t="s">
        <v>14</v>
      </c>
      <c r="B17" s="10" t="s">
        <v>15</v>
      </c>
      <c r="C17" s="11"/>
      <c r="D17" s="11"/>
      <c r="E17" s="11"/>
      <c r="F17" s="40">
        <v>0</v>
      </c>
      <c r="G17" s="40">
        <v>0</v>
      </c>
    </row>
    <row r="18" spans="1:7" ht="12.75">
      <c r="A18" s="13" t="s">
        <v>16</v>
      </c>
      <c r="B18" s="42" t="s">
        <v>17</v>
      </c>
      <c r="C18" s="21">
        <f>C19</f>
        <v>452.8</v>
      </c>
      <c r="D18" s="21">
        <f>D19</f>
        <v>452.8</v>
      </c>
      <c r="E18" s="21">
        <f>E19</f>
        <v>1538.6</v>
      </c>
      <c r="F18" s="40">
        <f t="shared" si="0"/>
        <v>339.79681978798584</v>
      </c>
      <c r="G18" s="40">
        <f t="shared" si="1"/>
        <v>339.79681978798584</v>
      </c>
    </row>
    <row r="19" spans="1:7" ht="12.75">
      <c r="A19" s="9" t="s">
        <v>18</v>
      </c>
      <c r="B19" s="10" t="s">
        <v>19</v>
      </c>
      <c r="C19" s="12">
        <v>452.8</v>
      </c>
      <c r="D19" s="12">
        <v>452.8</v>
      </c>
      <c r="E19" s="12">
        <v>1538.6</v>
      </c>
      <c r="F19" s="40">
        <f t="shared" si="0"/>
        <v>339.79681978798584</v>
      </c>
      <c r="G19" s="40">
        <f t="shared" si="1"/>
        <v>339.79681978798584</v>
      </c>
    </row>
    <row r="20" spans="1:7" ht="12.75">
      <c r="A20" s="13" t="s">
        <v>20</v>
      </c>
      <c r="B20" s="42" t="s">
        <v>21</v>
      </c>
      <c r="C20" s="21">
        <f>C21+C23</f>
        <v>6190</v>
      </c>
      <c r="D20" s="21">
        <f>D21+D23</f>
        <v>6190</v>
      </c>
      <c r="E20" s="21">
        <f>E21+E23</f>
        <v>1141.4</v>
      </c>
      <c r="F20" s="40">
        <f t="shared" si="0"/>
        <v>18.439418416801292</v>
      </c>
      <c r="G20" s="40">
        <f t="shared" si="1"/>
        <v>18.439418416801292</v>
      </c>
    </row>
    <row r="21" spans="1:7" ht="12.75">
      <c r="A21" s="13" t="s">
        <v>22</v>
      </c>
      <c r="B21" s="14" t="s">
        <v>23</v>
      </c>
      <c r="C21" s="12">
        <f>C22</f>
        <v>80</v>
      </c>
      <c r="D21" s="12">
        <f>D22</f>
        <v>80</v>
      </c>
      <c r="E21" s="12">
        <f>E22</f>
        <v>2.2</v>
      </c>
      <c r="F21" s="40">
        <f t="shared" si="0"/>
        <v>2.7500000000000004</v>
      </c>
      <c r="G21" s="40">
        <f t="shared" si="1"/>
        <v>2.7500000000000004</v>
      </c>
    </row>
    <row r="22" spans="1:7" ht="36">
      <c r="A22" s="9" t="s">
        <v>24</v>
      </c>
      <c r="B22" s="10" t="s">
        <v>25</v>
      </c>
      <c r="C22" s="12">
        <v>80</v>
      </c>
      <c r="D22" s="12">
        <v>80</v>
      </c>
      <c r="E22" s="12">
        <v>2.2</v>
      </c>
      <c r="F22" s="40">
        <f t="shared" si="0"/>
        <v>2.7500000000000004</v>
      </c>
      <c r="G22" s="40">
        <f t="shared" si="1"/>
        <v>2.7500000000000004</v>
      </c>
    </row>
    <row r="23" spans="1:7" ht="12.75">
      <c r="A23" s="13" t="s">
        <v>26</v>
      </c>
      <c r="B23" s="14" t="s">
        <v>27</v>
      </c>
      <c r="C23" s="12">
        <v>6110</v>
      </c>
      <c r="D23" s="12">
        <v>6110</v>
      </c>
      <c r="E23" s="12">
        <f>E24+E26</f>
        <v>1139.2</v>
      </c>
      <c r="F23" s="40">
        <f t="shared" si="0"/>
        <v>18.644844517184943</v>
      </c>
      <c r="G23" s="40">
        <f t="shared" si="1"/>
        <v>18.644844517184943</v>
      </c>
    </row>
    <row r="24" spans="1:7" ht="13.5" thickBot="1">
      <c r="A24" s="45" t="s">
        <v>28</v>
      </c>
      <c r="B24" s="46" t="s">
        <v>29</v>
      </c>
      <c r="C24" s="12">
        <f>C25</f>
        <v>4760</v>
      </c>
      <c r="D24" s="12">
        <f>D25</f>
        <v>4760</v>
      </c>
      <c r="E24" s="12">
        <v>127.5</v>
      </c>
      <c r="F24" s="40">
        <f t="shared" si="0"/>
        <v>2.6785714285714284</v>
      </c>
      <c r="G24" s="40">
        <f t="shared" si="1"/>
        <v>2.6785714285714284</v>
      </c>
    </row>
    <row r="25" spans="1:7" ht="32.25" customHeight="1" thickBot="1">
      <c r="A25" s="45" t="s">
        <v>30</v>
      </c>
      <c r="B25" s="46" t="s">
        <v>31</v>
      </c>
      <c r="C25" s="12">
        <v>4760</v>
      </c>
      <c r="D25" s="12">
        <v>4760</v>
      </c>
      <c r="E25" s="12">
        <v>127.5</v>
      </c>
      <c r="F25" s="40">
        <f t="shared" si="0"/>
        <v>2.6785714285714284</v>
      </c>
      <c r="G25" s="40">
        <f t="shared" si="1"/>
        <v>2.6785714285714284</v>
      </c>
    </row>
    <row r="26" spans="1:7" ht="13.5" thickBot="1">
      <c r="A26" s="45" t="s">
        <v>32</v>
      </c>
      <c r="B26" s="46" t="s">
        <v>33</v>
      </c>
      <c r="C26" s="12">
        <f>C27</f>
        <v>1350</v>
      </c>
      <c r="D26" s="12">
        <f>D27</f>
        <v>1350</v>
      </c>
      <c r="E26" s="12">
        <v>1011.7</v>
      </c>
      <c r="F26" s="40">
        <f t="shared" si="0"/>
        <v>74.94074074074074</v>
      </c>
      <c r="G26" s="40">
        <f t="shared" si="1"/>
        <v>74.94074074074074</v>
      </c>
    </row>
    <row r="27" spans="1:7" ht="39.75" customHeight="1" thickBot="1">
      <c r="A27" s="45" t="s">
        <v>34</v>
      </c>
      <c r="B27" s="46" t="s">
        <v>35</v>
      </c>
      <c r="C27" s="12">
        <v>1350</v>
      </c>
      <c r="D27" s="12">
        <v>1350</v>
      </c>
      <c r="E27" s="12">
        <v>1011.7</v>
      </c>
      <c r="F27" s="40">
        <f t="shared" si="0"/>
        <v>74.94074074074074</v>
      </c>
      <c r="G27" s="40">
        <f t="shared" si="1"/>
        <v>74.94074074074074</v>
      </c>
    </row>
    <row r="28" spans="1:7" ht="12.75">
      <c r="A28" s="13" t="s">
        <v>36</v>
      </c>
      <c r="B28" s="42" t="s">
        <v>37</v>
      </c>
      <c r="C28" s="21">
        <f>C29</f>
        <v>70</v>
      </c>
      <c r="D28" s="21">
        <f>D29</f>
        <v>70</v>
      </c>
      <c r="E28" s="21">
        <v>15.1</v>
      </c>
      <c r="F28" s="40">
        <f t="shared" si="0"/>
        <v>21.571428571428573</v>
      </c>
      <c r="G28" s="40">
        <f t="shared" si="1"/>
        <v>21.571428571428573</v>
      </c>
    </row>
    <row r="29" spans="1:7" ht="36">
      <c r="A29" s="9" t="s">
        <v>38</v>
      </c>
      <c r="B29" s="10" t="s">
        <v>39</v>
      </c>
      <c r="C29" s="12">
        <f>C30</f>
        <v>70</v>
      </c>
      <c r="D29" s="12">
        <f>D30</f>
        <v>70</v>
      </c>
      <c r="E29" s="12">
        <f>E30</f>
        <v>15.1</v>
      </c>
      <c r="F29" s="40">
        <f t="shared" si="0"/>
        <v>21.571428571428573</v>
      </c>
      <c r="G29" s="40">
        <f t="shared" si="1"/>
        <v>21.571428571428573</v>
      </c>
    </row>
    <row r="30" spans="1:7" ht="60">
      <c r="A30" s="9" t="s">
        <v>40</v>
      </c>
      <c r="B30" s="15" t="s">
        <v>41</v>
      </c>
      <c r="C30" s="12">
        <v>70</v>
      </c>
      <c r="D30" s="12">
        <v>70</v>
      </c>
      <c r="E30" s="12">
        <v>15.1</v>
      </c>
      <c r="F30" s="40">
        <f t="shared" si="0"/>
        <v>21.571428571428573</v>
      </c>
      <c r="G30" s="40">
        <f t="shared" si="1"/>
        <v>21.571428571428573</v>
      </c>
    </row>
    <row r="31" spans="1:7" ht="24">
      <c r="A31" s="13" t="s">
        <v>42</v>
      </c>
      <c r="B31" s="42" t="s">
        <v>43</v>
      </c>
      <c r="C31" s="21">
        <v>0</v>
      </c>
      <c r="D31" s="21">
        <v>0</v>
      </c>
      <c r="E31" s="21">
        <f>E32</f>
        <v>0</v>
      </c>
      <c r="F31" s="40">
        <v>0</v>
      </c>
      <c r="G31" s="40">
        <v>0</v>
      </c>
    </row>
    <row r="32" spans="1:7" ht="12.75">
      <c r="A32" s="9" t="s">
        <v>44</v>
      </c>
      <c r="B32" s="10" t="s">
        <v>45</v>
      </c>
      <c r="C32" s="12">
        <f>C33</f>
        <v>0</v>
      </c>
      <c r="D32" s="12">
        <f>D33</f>
        <v>0</v>
      </c>
      <c r="E32" s="12">
        <f>E33</f>
        <v>0</v>
      </c>
      <c r="F32" s="40">
        <v>0</v>
      </c>
      <c r="G32" s="40">
        <v>0</v>
      </c>
    </row>
    <row r="33" spans="1:7" ht="24">
      <c r="A33" s="9" t="s">
        <v>46</v>
      </c>
      <c r="B33" s="10" t="s">
        <v>47</v>
      </c>
      <c r="C33" s="12">
        <f>C34</f>
        <v>0</v>
      </c>
      <c r="D33" s="12">
        <f>D34</f>
        <v>0</v>
      </c>
      <c r="E33" s="12">
        <f>E34</f>
        <v>0</v>
      </c>
      <c r="F33" s="40">
        <v>0</v>
      </c>
      <c r="G33" s="40">
        <v>0</v>
      </c>
    </row>
    <row r="34" spans="1:7" ht="24">
      <c r="A34" s="9" t="s">
        <v>48</v>
      </c>
      <c r="B34" s="15" t="s">
        <v>49</v>
      </c>
      <c r="C34" s="12"/>
      <c r="D34" s="12"/>
      <c r="E34" s="12"/>
      <c r="F34" s="40">
        <v>0</v>
      </c>
      <c r="G34" s="40">
        <v>0</v>
      </c>
    </row>
    <row r="35" spans="1:7" ht="36">
      <c r="A35" s="13" t="s">
        <v>50</v>
      </c>
      <c r="B35" s="42" t="s">
        <v>51</v>
      </c>
      <c r="C35" s="47">
        <f>SUM(C36:C38)</f>
        <v>0</v>
      </c>
      <c r="D35" s="47">
        <f>SUM(D36:D38)</f>
        <v>0</v>
      </c>
      <c r="E35" s="47">
        <f>SUM(E36:E38)</f>
        <v>0</v>
      </c>
      <c r="F35" s="40">
        <v>0</v>
      </c>
      <c r="G35" s="40">
        <v>0</v>
      </c>
    </row>
    <row r="36" spans="1:7" ht="60">
      <c r="A36" s="9" t="s">
        <v>52</v>
      </c>
      <c r="B36" s="15" t="s">
        <v>53</v>
      </c>
      <c r="C36" s="12">
        <v>0</v>
      </c>
      <c r="D36" s="12">
        <v>0</v>
      </c>
      <c r="E36" s="12">
        <v>0</v>
      </c>
      <c r="F36" s="40">
        <v>0</v>
      </c>
      <c r="G36" s="40">
        <v>0</v>
      </c>
    </row>
    <row r="37" spans="1:7" ht="48">
      <c r="A37" s="9" t="s">
        <v>54</v>
      </c>
      <c r="B37" s="16" t="s">
        <v>55</v>
      </c>
      <c r="C37" s="12"/>
      <c r="D37" s="12"/>
      <c r="E37" s="11"/>
      <c r="F37" s="40">
        <v>0</v>
      </c>
      <c r="G37" s="40">
        <v>0</v>
      </c>
    </row>
    <row r="38" spans="1:7" ht="60">
      <c r="A38" s="9" t="s">
        <v>56</v>
      </c>
      <c r="B38" s="10" t="s">
        <v>57</v>
      </c>
      <c r="C38" s="12">
        <v>0</v>
      </c>
      <c r="D38" s="12">
        <v>0</v>
      </c>
      <c r="E38" s="17">
        <v>0</v>
      </c>
      <c r="F38" s="40">
        <v>0</v>
      </c>
      <c r="G38" s="40">
        <v>0</v>
      </c>
    </row>
    <row r="39" spans="1:7" ht="24">
      <c r="A39" s="13" t="s">
        <v>58</v>
      </c>
      <c r="B39" s="42" t="s">
        <v>59</v>
      </c>
      <c r="C39" s="47">
        <v>0</v>
      </c>
      <c r="D39" s="47">
        <v>0</v>
      </c>
      <c r="E39" s="47">
        <f>SUM(E40:E41)</f>
        <v>0</v>
      </c>
      <c r="F39" s="40">
        <v>0</v>
      </c>
      <c r="G39" s="40">
        <v>0</v>
      </c>
    </row>
    <row r="40" spans="1:7" ht="25.5">
      <c r="A40" s="18" t="s">
        <v>60</v>
      </c>
      <c r="B40" s="19" t="s">
        <v>61</v>
      </c>
      <c r="C40" s="11"/>
      <c r="D40" s="11"/>
      <c r="E40" s="11"/>
      <c r="F40" s="40">
        <v>0</v>
      </c>
      <c r="G40" s="40">
        <v>0</v>
      </c>
    </row>
    <row r="41" spans="1:7" ht="25.5">
      <c r="A41" s="18" t="s">
        <v>62</v>
      </c>
      <c r="B41" s="19" t="s">
        <v>63</v>
      </c>
      <c r="C41" s="11"/>
      <c r="D41" s="11"/>
      <c r="E41" s="11"/>
      <c r="F41" s="40">
        <v>0</v>
      </c>
      <c r="G41" s="40">
        <v>0</v>
      </c>
    </row>
    <row r="42" spans="1:7" ht="24">
      <c r="A42" s="13" t="s">
        <v>64</v>
      </c>
      <c r="B42" s="42" t="s">
        <v>65</v>
      </c>
      <c r="C42" s="47">
        <f>C47</f>
        <v>359.2</v>
      </c>
      <c r="D42" s="47">
        <f>D47</f>
        <v>359.2</v>
      </c>
      <c r="E42" s="47">
        <f>E47</f>
        <v>0</v>
      </c>
      <c r="F42" s="40">
        <f t="shared" si="0"/>
        <v>0</v>
      </c>
      <c r="G42" s="40">
        <f t="shared" si="1"/>
        <v>0</v>
      </c>
    </row>
    <row r="43" spans="1:7" ht="60">
      <c r="A43" s="9" t="s">
        <v>66</v>
      </c>
      <c r="B43" s="20" t="s">
        <v>67</v>
      </c>
      <c r="C43" s="21"/>
      <c r="D43" s="21"/>
      <c r="E43" s="21"/>
      <c r="F43" s="40">
        <v>0</v>
      </c>
      <c r="G43" s="40">
        <v>0</v>
      </c>
    </row>
    <row r="44" spans="1:7" ht="48">
      <c r="A44" s="9" t="s">
        <v>68</v>
      </c>
      <c r="B44" s="10" t="s">
        <v>69</v>
      </c>
      <c r="C44" s="12"/>
      <c r="D44" s="12"/>
      <c r="E44" s="12"/>
      <c r="F44" s="40">
        <v>0</v>
      </c>
      <c r="G44" s="40">
        <v>0</v>
      </c>
    </row>
    <row r="45" spans="1:7" ht="24">
      <c r="A45" s="9" t="s">
        <v>70</v>
      </c>
      <c r="B45" s="10" t="s">
        <v>71</v>
      </c>
      <c r="C45" s="12"/>
      <c r="D45" s="12"/>
      <c r="E45" s="12"/>
      <c r="F45" s="40">
        <v>0</v>
      </c>
      <c r="G45" s="40">
        <v>0</v>
      </c>
    </row>
    <row r="46" spans="1:7" ht="36">
      <c r="A46" s="9" t="s">
        <v>72</v>
      </c>
      <c r="B46" s="10" t="s">
        <v>73</v>
      </c>
      <c r="C46" s="11"/>
      <c r="D46" s="11"/>
      <c r="E46" s="11"/>
      <c r="F46" s="40">
        <v>0</v>
      </c>
      <c r="G46" s="40">
        <v>0</v>
      </c>
    </row>
    <row r="47" spans="1:7" ht="54.75" customHeight="1">
      <c r="A47" s="22" t="s">
        <v>74</v>
      </c>
      <c r="B47" s="20" t="s">
        <v>75</v>
      </c>
      <c r="C47" s="17">
        <v>359.2</v>
      </c>
      <c r="D47" s="17">
        <v>359.2</v>
      </c>
      <c r="E47" s="17">
        <v>0</v>
      </c>
      <c r="F47" s="40">
        <f t="shared" si="0"/>
        <v>0</v>
      </c>
      <c r="G47" s="40">
        <f t="shared" si="1"/>
        <v>0</v>
      </c>
    </row>
    <row r="48" spans="1:7" ht="47.25" customHeight="1">
      <c r="A48" s="48" t="s">
        <v>76</v>
      </c>
      <c r="B48" s="49" t="s">
        <v>77</v>
      </c>
      <c r="C48" s="50"/>
      <c r="D48" s="50"/>
      <c r="E48" s="50"/>
      <c r="F48" s="40">
        <v>0</v>
      </c>
      <c r="G48" s="40">
        <v>0</v>
      </c>
    </row>
    <row r="49" spans="1:7" ht="21.75">
      <c r="A49" s="13" t="s">
        <v>78</v>
      </c>
      <c r="B49" s="42" t="s">
        <v>79</v>
      </c>
      <c r="C49" s="51">
        <f>C50+C51</f>
        <v>0</v>
      </c>
      <c r="D49" s="51">
        <f>D50+D51</f>
        <v>0</v>
      </c>
      <c r="E49" s="51">
        <f>E50+E51</f>
        <v>0</v>
      </c>
      <c r="F49" s="40">
        <v>0</v>
      </c>
      <c r="G49" s="40">
        <v>0</v>
      </c>
    </row>
    <row r="50" spans="1:7" ht="12.75">
      <c r="A50" s="9" t="s">
        <v>80</v>
      </c>
      <c r="B50" s="10" t="s">
        <v>81</v>
      </c>
      <c r="C50" s="11"/>
      <c r="D50" s="11"/>
      <c r="E50" s="11"/>
      <c r="F50" s="40">
        <v>0</v>
      </c>
      <c r="G50" s="40">
        <v>0</v>
      </c>
    </row>
    <row r="51" spans="1:7" ht="18.75" customHeight="1">
      <c r="A51" s="9" t="s">
        <v>82</v>
      </c>
      <c r="B51" s="10" t="s">
        <v>83</v>
      </c>
      <c r="C51" s="11"/>
      <c r="D51" s="11"/>
      <c r="E51" s="11"/>
      <c r="F51" s="40">
        <v>0</v>
      </c>
      <c r="G51" s="40">
        <v>0</v>
      </c>
    </row>
    <row r="52" spans="1:7" ht="12.75">
      <c r="A52" s="13" t="s">
        <v>84</v>
      </c>
      <c r="B52" s="42" t="s">
        <v>85</v>
      </c>
      <c r="C52" s="21">
        <f>C53+C61+C69+C70+C65</f>
        <v>5875.599999999999</v>
      </c>
      <c r="D52" s="21">
        <f>D53+D61+D69+D70+D65</f>
        <v>6441.599999999999</v>
      </c>
      <c r="E52" s="25">
        <f>E53+E65</f>
        <v>999.6</v>
      </c>
      <c r="F52" s="40">
        <f t="shared" si="0"/>
        <v>17.01273061474573</v>
      </c>
      <c r="G52" s="40">
        <f t="shared" si="1"/>
        <v>15.517883755588674</v>
      </c>
    </row>
    <row r="53" spans="1:7" ht="24">
      <c r="A53" s="23" t="s">
        <v>86</v>
      </c>
      <c r="B53" s="24" t="s">
        <v>87</v>
      </c>
      <c r="C53" s="25">
        <f>C54+C58</f>
        <v>1738.1</v>
      </c>
      <c r="D53" s="25">
        <f>D54+D58</f>
        <v>1738.1</v>
      </c>
      <c r="E53" s="25">
        <f>E54+E58</f>
        <v>417.9</v>
      </c>
      <c r="F53" s="40">
        <f t="shared" si="0"/>
        <v>24.043495771244462</v>
      </c>
      <c r="G53" s="40">
        <f t="shared" si="1"/>
        <v>24.043495771244462</v>
      </c>
    </row>
    <row r="54" spans="1:7" ht="24">
      <c r="A54" s="23" t="s">
        <v>88</v>
      </c>
      <c r="B54" s="24" t="s">
        <v>89</v>
      </c>
      <c r="C54" s="52">
        <f>C56+C57</f>
        <v>1470.8</v>
      </c>
      <c r="D54" s="52">
        <f>D56+D57</f>
        <v>1470.8</v>
      </c>
      <c r="E54" s="52">
        <f>E56+E57</f>
        <v>367.7</v>
      </c>
      <c r="F54" s="40">
        <f t="shared" si="0"/>
        <v>25</v>
      </c>
      <c r="G54" s="40">
        <f t="shared" si="1"/>
        <v>25</v>
      </c>
    </row>
    <row r="55" spans="1:7" ht="12.75">
      <c r="A55" s="26" t="s">
        <v>90</v>
      </c>
      <c r="B55" s="27" t="s">
        <v>91</v>
      </c>
      <c r="C55" s="11">
        <f>C56</f>
        <v>1400.8</v>
      </c>
      <c r="D55" s="11">
        <f>D56</f>
        <v>1400.8</v>
      </c>
      <c r="E55" s="11">
        <f>E56</f>
        <v>350.2</v>
      </c>
      <c r="F55" s="40">
        <f t="shared" si="0"/>
        <v>25</v>
      </c>
      <c r="G55" s="40">
        <f t="shared" si="1"/>
        <v>25</v>
      </c>
    </row>
    <row r="56" spans="1:7" ht="24">
      <c r="A56" s="28" t="s">
        <v>92</v>
      </c>
      <c r="B56" s="29" t="s">
        <v>93</v>
      </c>
      <c r="C56" s="11">
        <v>1400.8</v>
      </c>
      <c r="D56" s="11">
        <v>1400.8</v>
      </c>
      <c r="E56" s="11">
        <v>350.2</v>
      </c>
      <c r="F56" s="40">
        <f t="shared" si="0"/>
        <v>25</v>
      </c>
      <c r="G56" s="40">
        <f t="shared" si="1"/>
        <v>25</v>
      </c>
    </row>
    <row r="57" spans="1:7" ht="24">
      <c r="A57" s="26" t="s">
        <v>94</v>
      </c>
      <c r="B57" s="27" t="s">
        <v>95</v>
      </c>
      <c r="C57" s="11">
        <v>70</v>
      </c>
      <c r="D57" s="11">
        <v>70</v>
      </c>
      <c r="E57" s="11">
        <v>17.5</v>
      </c>
      <c r="F57" s="40">
        <f t="shared" si="0"/>
        <v>25</v>
      </c>
      <c r="G57" s="40">
        <f t="shared" si="1"/>
        <v>25</v>
      </c>
    </row>
    <row r="58" spans="1:7" ht="24">
      <c r="A58" s="23" t="s">
        <v>96</v>
      </c>
      <c r="B58" s="24" t="s">
        <v>97</v>
      </c>
      <c r="C58" s="25">
        <f aca="true" t="shared" si="2" ref="C58:E59">C59</f>
        <v>267.3</v>
      </c>
      <c r="D58" s="25">
        <f t="shared" si="2"/>
        <v>267.3</v>
      </c>
      <c r="E58" s="25">
        <f t="shared" si="2"/>
        <v>50.2</v>
      </c>
      <c r="F58" s="40">
        <f t="shared" si="0"/>
        <v>18.780396558174335</v>
      </c>
      <c r="G58" s="40">
        <f t="shared" si="1"/>
        <v>18.780396558174335</v>
      </c>
    </row>
    <row r="59" spans="1:7" ht="36">
      <c r="A59" s="30" t="s">
        <v>98</v>
      </c>
      <c r="B59" s="27" t="s">
        <v>99</v>
      </c>
      <c r="C59" s="11">
        <f t="shared" si="2"/>
        <v>267.3</v>
      </c>
      <c r="D59" s="11">
        <f t="shared" si="2"/>
        <v>267.3</v>
      </c>
      <c r="E59" s="11">
        <f t="shared" si="2"/>
        <v>50.2</v>
      </c>
      <c r="F59" s="40">
        <f t="shared" si="0"/>
        <v>18.780396558174335</v>
      </c>
      <c r="G59" s="40">
        <f t="shared" si="1"/>
        <v>18.780396558174335</v>
      </c>
    </row>
    <row r="60" spans="1:7" ht="36">
      <c r="A60" s="28" t="s">
        <v>100</v>
      </c>
      <c r="B60" s="29" t="s">
        <v>101</v>
      </c>
      <c r="C60" s="11">
        <v>267.3</v>
      </c>
      <c r="D60" s="11">
        <v>267.3</v>
      </c>
      <c r="E60" s="11">
        <v>50.2</v>
      </c>
      <c r="F60" s="40">
        <f t="shared" si="0"/>
        <v>18.780396558174335</v>
      </c>
      <c r="G60" s="40">
        <f t="shared" si="1"/>
        <v>18.780396558174335</v>
      </c>
    </row>
    <row r="61" spans="1:7" ht="60">
      <c r="A61" s="33" t="s">
        <v>102</v>
      </c>
      <c r="B61" s="35" t="s">
        <v>103</v>
      </c>
      <c r="C61" s="21">
        <f>C62+C63+C64</f>
        <v>3775.7</v>
      </c>
      <c r="D61" s="21">
        <f>D62+D63+D64</f>
        <v>3775.7</v>
      </c>
      <c r="E61" s="25"/>
      <c r="F61" s="40">
        <f t="shared" si="0"/>
        <v>0</v>
      </c>
      <c r="G61" s="40">
        <f t="shared" si="1"/>
        <v>0</v>
      </c>
    </row>
    <row r="62" spans="1:7" ht="76.5">
      <c r="A62" s="31"/>
      <c r="B62" s="32" t="s">
        <v>104</v>
      </c>
      <c r="C62" s="11">
        <v>864.5</v>
      </c>
      <c r="D62" s="11">
        <v>864.5</v>
      </c>
      <c r="E62" s="11"/>
      <c r="F62" s="40">
        <f t="shared" si="0"/>
        <v>0</v>
      </c>
      <c r="G62" s="40">
        <f t="shared" si="1"/>
        <v>0</v>
      </c>
    </row>
    <row r="63" spans="1:7" ht="76.5">
      <c r="A63" s="31"/>
      <c r="B63" s="32" t="s">
        <v>105</v>
      </c>
      <c r="C63" s="11">
        <v>402.2</v>
      </c>
      <c r="D63" s="11">
        <v>402.2</v>
      </c>
      <c r="E63" s="11"/>
      <c r="F63" s="40">
        <f t="shared" si="0"/>
        <v>0</v>
      </c>
      <c r="G63" s="40">
        <f t="shared" si="1"/>
        <v>0</v>
      </c>
    </row>
    <row r="64" spans="1:7" ht="76.5">
      <c r="A64" s="31"/>
      <c r="B64" s="32" t="s">
        <v>106</v>
      </c>
      <c r="C64" s="12">
        <v>2509</v>
      </c>
      <c r="D64" s="12">
        <v>2509</v>
      </c>
      <c r="E64" s="11"/>
      <c r="F64" s="40">
        <f t="shared" si="0"/>
        <v>0</v>
      </c>
      <c r="G64" s="40">
        <f t="shared" si="1"/>
        <v>0</v>
      </c>
    </row>
    <row r="65" spans="1:7" ht="24">
      <c r="A65" s="33" t="s">
        <v>107</v>
      </c>
      <c r="B65" s="34" t="s">
        <v>108</v>
      </c>
      <c r="C65" s="21">
        <f>C66</f>
        <v>223.8</v>
      </c>
      <c r="D65" s="21">
        <f>SUM(D66:D67)</f>
        <v>778.8</v>
      </c>
      <c r="E65" s="25">
        <f>SUM(E66:E67)</f>
        <v>581.7</v>
      </c>
      <c r="F65" s="40">
        <f t="shared" si="0"/>
        <v>259.91957104557645</v>
      </c>
      <c r="G65" s="40">
        <f t="shared" si="1"/>
        <v>74.69183359013869</v>
      </c>
    </row>
    <row r="66" spans="1:7" ht="38.25">
      <c r="A66" s="31"/>
      <c r="B66" s="32" t="s">
        <v>109</v>
      </c>
      <c r="C66" s="11">
        <v>223.8</v>
      </c>
      <c r="D66" s="11">
        <v>238.8</v>
      </c>
      <c r="E66" s="11">
        <v>41.7</v>
      </c>
      <c r="F66" s="40">
        <f t="shared" si="0"/>
        <v>18.63270777479893</v>
      </c>
      <c r="G66" s="40">
        <f t="shared" si="1"/>
        <v>17.462311557788944</v>
      </c>
    </row>
    <row r="67" spans="1:7" ht="12.75">
      <c r="A67" s="31"/>
      <c r="B67" s="32" t="s">
        <v>131</v>
      </c>
      <c r="C67" s="11"/>
      <c r="D67" s="11">
        <v>540</v>
      </c>
      <c r="E67" s="11">
        <v>540</v>
      </c>
      <c r="F67" s="40"/>
      <c r="G67" s="40">
        <v>100</v>
      </c>
    </row>
    <row r="68" spans="1:7" ht="12.75">
      <c r="A68" s="11"/>
      <c r="B68" s="35" t="s">
        <v>110</v>
      </c>
      <c r="C68" s="12"/>
      <c r="D68" s="12"/>
      <c r="E68" s="12"/>
      <c r="F68" s="40"/>
      <c r="G68" s="40"/>
    </row>
    <row r="69" spans="1:7" ht="36">
      <c r="A69" s="36" t="s">
        <v>111</v>
      </c>
      <c r="B69" s="10" t="s">
        <v>112</v>
      </c>
      <c r="C69" s="11">
        <v>55.2</v>
      </c>
      <c r="D69" s="11">
        <v>59.6</v>
      </c>
      <c r="E69" s="11">
        <v>59.6</v>
      </c>
      <c r="F69" s="40">
        <f t="shared" si="0"/>
        <v>107.97101449275361</v>
      </c>
      <c r="G69" s="40">
        <f t="shared" si="1"/>
        <v>100</v>
      </c>
    </row>
    <row r="70" spans="1:7" ht="24">
      <c r="A70" s="36" t="s">
        <v>113</v>
      </c>
      <c r="B70" s="10" t="s">
        <v>114</v>
      </c>
      <c r="C70" s="11">
        <v>82.8</v>
      </c>
      <c r="D70" s="11">
        <v>89.4</v>
      </c>
      <c r="E70" s="11">
        <v>89.4</v>
      </c>
      <c r="F70" s="40">
        <f t="shared" si="0"/>
        <v>107.97101449275364</v>
      </c>
      <c r="G70" s="40">
        <f t="shared" si="1"/>
        <v>100</v>
      </c>
    </row>
    <row r="71" spans="1:7" ht="12.75">
      <c r="A71" s="53"/>
      <c r="B71" s="54" t="s">
        <v>115</v>
      </c>
      <c r="C71" s="21">
        <f>C11+C52</f>
        <v>13861</v>
      </c>
      <c r="D71" s="21">
        <f>D11+D52</f>
        <v>14427</v>
      </c>
      <c r="E71" s="21">
        <f>E11+E52+E69+E70</f>
        <v>4052.2999999999997</v>
      </c>
      <c r="F71" s="40">
        <f t="shared" si="0"/>
        <v>29.235264410937162</v>
      </c>
      <c r="G71" s="40">
        <f t="shared" si="1"/>
        <v>28.08830664725861</v>
      </c>
    </row>
    <row r="72" spans="2:7" ht="12.75">
      <c r="B72" s="37" t="s">
        <v>116</v>
      </c>
      <c r="C72" s="11">
        <f>C52</f>
        <v>5875.599999999999</v>
      </c>
      <c r="D72" s="11">
        <f>D52</f>
        <v>6441.599999999999</v>
      </c>
      <c r="E72" s="11">
        <f>E52</f>
        <v>999.6</v>
      </c>
      <c r="F72" s="40">
        <f t="shared" si="0"/>
        <v>17.01273061474573</v>
      </c>
      <c r="G72" s="40">
        <f t="shared" si="1"/>
        <v>15.517883755588674</v>
      </c>
    </row>
    <row r="73" spans="2:7" ht="12.75">
      <c r="B73" s="38" t="s">
        <v>117</v>
      </c>
      <c r="C73" s="11">
        <f>C12+C18+C20+C28+C31</f>
        <v>7626.2</v>
      </c>
      <c r="D73" s="11">
        <f>D12+D18+D20+D28+D31</f>
        <v>7626.2</v>
      </c>
      <c r="E73" s="11">
        <f>E12+E18+E20+E28+E31</f>
        <v>2903.7</v>
      </c>
      <c r="F73" s="40">
        <f t="shared" si="0"/>
        <v>38.07531929401274</v>
      </c>
      <c r="G73" s="40">
        <f t="shared" si="1"/>
        <v>38.07531929401274</v>
      </c>
    </row>
    <row r="74" spans="2:7" ht="12.75">
      <c r="B74" s="11" t="s">
        <v>118</v>
      </c>
      <c r="C74" s="12">
        <f>C35+C39+C42+C49</f>
        <v>359.2</v>
      </c>
      <c r="D74" s="12">
        <f>D35+D39+D42+D49</f>
        <v>359.2</v>
      </c>
      <c r="E74" s="12">
        <f>E35+E39+E42+E49</f>
        <v>0</v>
      </c>
      <c r="F74" s="40">
        <f t="shared" si="0"/>
        <v>0</v>
      </c>
      <c r="G74" s="40">
        <f t="shared" si="1"/>
        <v>0</v>
      </c>
    </row>
    <row r="75" spans="6:7" ht="12.75">
      <c r="F75" s="41"/>
      <c r="G75" s="41"/>
    </row>
    <row r="76" spans="6:7" ht="12.75">
      <c r="F76" s="41"/>
      <c r="G76" s="41"/>
    </row>
    <row r="77" spans="2:7" ht="38.25">
      <c r="B77" s="39" t="s">
        <v>119</v>
      </c>
      <c r="C77" s="11">
        <f>C11-C42+C54</f>
        <v>9097</v>
      </c>
      <c r="D77" s="11">
        <f>D11-D42+D54</f>
        <v>9097</v>
      </c>
      <c r="E77" s="11">
        <f>E11-E42+E54</f>
        <v>3271.3999999999996</v>
      </c>
      <c r="F77" s="40">
        <f t="shared" si="0"/>
        <v>35.961305925030224</v>
      </c>
      <c r="G77" s="40">
        <f t="shared" si="1"/>
        <v>35.961305925030224</v>
      </c>
    </row>
  </sheetData>
  <sheetProtection/>
  <mergeCells count="6">
    <mergeCell ref="B5:G5"/>
    <mergeCell ref="A7:D7"/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scale="67" r:id="rId1"/>
  <colBreaks count="1" manualBreakCount="1">
    <brk id="7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cp:lastPrinted>2015-05-19T12:48:45Z</cp:lastPrinted>
  <dcterms:created xsi:type="dcterms:W3CDTF">2015-05-18T13:31:10Z</dcterms:created>
  <dcterms:modified xsi:type="dcterms:W3CDTF">2015-07-10T07:32:55Z</dcterms:modified>
  <cp:category/>
  <cp:version/>
  <cp:contentType/>
  <cp:contentStatus/>
</cp:coreProperties>
</file>